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240" yWindow="165" windowWidth="19320" windowHeight="7875" tabRatio="625"/>
  </bookViews>
  <sheets>
    <sheet name="Reports" sheetId="8" r:id="rId1"/>
  </sheets>
  <calcPr calcId="145621"/>
</workbook>
</file>

<file path=xl/calcChain.xml><?xml version="1.0" encoding="utf-8"?>
<calcChain xmlns="http://schemas.openxmlformats.org/spreadsheetml/2006/main">
  <c r="D43" i="8"/>
  <c r="E43"/>
  <c r="D28"/>
  <c r="E28"/>
  <c r="E68"/>
  <c r="D30" l="1"/>
  <c r="E14"/>
  <c r="D14"/>
  <c r="F14" l="1"/>
  <c r="D45" l="1"/>
  <c r="D36"/>
  <c r="E12"/>
  <c r="D12"/>
  <c r="F45" l="1"/>
  <c r="E30" l="1"/>
  <c r="E42" l="1"/>
  <c r="E44" s="1"/>
  <c r="E46" s="1"/>
  <c r="F30"/>
  <c r="E15"/>
  <c r="D31"/>
  <c r="F12"/>
  <c r="D42" s="1"/>
  <c r="E31"/>
  <c r="F28"/>
  <c r="D15"/>
  <c r="F42" l="1"/>
  <c r="F31"/>
  <c r="D38"/>
  <c r="F43"/>
  <c r="D44"/>
  <c r="F44" s="1"/>
  <c r="E38"/>
  <c r="F15"/>
  <c r="F38" l="1"/>
  <c r="F46"/>
  <c r="D46"/>
</calcChain>
</file>

<file path=xl/sharedStrings.xml><?xml version="1.0" encoding="utf-8"?>
<sst xmlns="http://schemas.openxmlformats.org/spreadsheetml/2006/main" count="92" uniqueCount="62">
  <si>
    <t>Details</t>
  </si>
  <si>
    <t>Income</t>
  </si>
  <si>
    <t>Expenses</t>
  </si>
  <si>
    <t>Balance</t>
  </si>
  <si>
    <t>Status</t>
  </si>
  <si>
    <t>Building</t>
  </si>
  <si>
    <t>General</t>
  </si>
  <si>
    <t>Grand Total</t>
  </si>
  <si>
    <t>Youth Worker</t>
  </si>
  <si>
    <t>Amount</t>
  </si>
  <si>
    <t>Total</t>
  </si>
  <si>
    <t>Net</t>
  </si>
  <si>
    <t>Donation from Meet Me In Winter</t>
  </si>
  <si>
    <t>Fund</t>
  </si>
  <si>
    <t>The Ark (cheque received)</t>
  </si>
  <si>
    <t>Big Lunch</t>
  </si>
  <si>
    <t>Church summer fete</t>
  </si>
  <si>
    <t>Snooker Table Trolley</t>
  </si>
  <si>
    <t>3* PCs</t>
  </si>
  <si>
    <t>Oakleaze holdings - donation</t>
  </si>
  <si>
    <t>SDC Youth Dvelopment Fund</t>
  </si>
  <si>
    <t>TV for youth centre</t>
  </si>
  <si>
    <t>Building Total</t>
  </si>
  <si>
    <t>General Total</t>
  </si>
  <si>
    <t>Gazette 4 Youth</t>
  </si>
  <si>
    <t>Subs to Recreational Trust</t>
  </si>
  <si>
    <t>Ladies circle - donation</t>
  </si>
  <si>
    <t>Coffee Morning - donation</t>
  </si>
  <si>
    <t>To date</t>
  </si>
  <si>
    <t>To date Total</t>
  </si>
  <si>
    <t>Planned Total</t>
  </si>
  <si>
    <t>Total at Bank</t>
  </si>
  <si>
    <t>Cash in hand</t>
  </si>
  <si>
    <t>Youth Centre Launch expenses</t>
  </si>
  <si>
    <t>Youth Centre Crockery</t>
  </si>
  <si>
    <t>Youth Centre Stackaboxes</t>
  </si>
  <si>
    <t>Expense</t>
  </si>
  <si>
    <t>Cash in Hand</t>
  </si>
  <si>
    <t>Starting Balance at 01/09/2012</t>
  </si>
  <si>
    <t>Grants and Donations</t>
  </si>
  <si>
    <t>Planned/ Committed</t>
  </si>
  <si>
    <t>Transfer to Building Fund</t>
  </si>
  <si>
    <t>Transfer from General Fund</t>
  </si>
  <si>
    <t>Summary of accounts for Wotton-under-Edge Youth Liaison Group</t>
  </si>
  <si>
    <t>Summary</t>
  </si>
  <si>
    <t>Current Balance</t>
  </si>
  <si>
    <t>Available funds</t>
  </si>
  <si>
    <t>Committed</t>
  </si>
  <si>
    <t>Baptist church - donation</t>
  </si>
  <si>
    <t>Donations at opening</t>
  </si>
  <si>
    <t>Donation for launch expenses</t>
  </si>
  <si>
    <t>Donation from Lodge of Sympathy</t>
  </si>
  <si>
    <t>Donations</t>
  </si>
  <si>
    <t>Received</t>
  </si>
  <si>
    <t>SDC YAC</t>
  </si>
  <si>
    <t>1st Sept 2012 to 07 Apr 2013</t>
  </si>
  <si>
    <t>Co-op</t>
  </si>
  <si>
    <t>GMTF(addnl grant)</t>
  </si>
  <si>
    <t>Contribution to build cost</t>
  </si>
  <si>
    <t>Grant from Co-op</t>
  </si>
  <si>
    <t>GMTF additional grant</t>
  </si>
  <si>
    <t>1st Sept 2012 to 15 May 2013</t>
  </si>
</sst>
</file>

<file path=xl/styles.xml><?xml version="1.0" encoding="utf-8"?>
<styleSheet xmlns="http://schemas.openxmlformats.org/spreadsheetml/2006/main">
  <numFmts count="4">
    <numFmt numFmtId="6" formatCode="&quot;£&quot;#,##0;[Red]\-&quot;£&quot;#,##0"/>
    <numFmt numFmtId="43" formatCode="_-* #,##0.00_-;\-* #,##0.00_-;_-* &quot;-&quot;??_-;_-@_-"/>
    <numFmt numFmtId="164" formatCode="&quot;£&quot;#,##0.00"/>
    <numFmt numFmtId="165" formatCode="&quot;£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165" fontId="0" fillId="0" borderId="1" xfId="1" applyNumberFormat="1" applyFont="1" applyBorder="1" applyAlignment="1">
      <alignment wrapText="1"/>
    </xf>
    <xf numFmtId="165" fontId="0" fillId="0" borderId="12" xfId="1" applyNumberFormat="1" applyFont="1" applyBorder="1" applyAlignment="1">
      <alignment wrapText="1"/>
    </xf>
    <xf numFmtId="165" fontId="1" fillId="3" borderId="21" xfId="1" applyNumberFormat="1" applyFont="1" applyFill="1" applyBorder="1" applyAlignment="1">
      <alignment wrapText="1"/>
    </xf>
    <xf numFmtId="165" fontId="1" fillId="3" borderId="20" xfId="1" applyNumberFormat="1" applyFont="1" applyFill="1" applyBorder="1" applyAlignment="1">
      <alignment wrapText="1"/>
    </xf>
    <xf numFmtId="165" fontId="0" fillId="0" borderId="10" xfId="1" applyNumberFormat="1" applyFont="1" applyBorder="1" applyAlignment="1">
      <alignment wrapText="1"/>
    </xf>
    <xf numFmtId="165" fontId="1" fillId="2" borderId="21" xfId="1" applyNumberFormat="1" applyFont="1" applyFill="1" applyBorder="1" applyAlignment="1">
      <alignment vertical="center" wrapText="1"/>
    </xf>
    <xf numFmtId="165" fontId="1" fillId="2" borderId="20" xfId="1" applyNumberFormat="1" applyFont="1" applyFill="1" applyBorder="1" applyAlignment="1">
      <alignment vertical="center" wrapText="1"/>
    </xf>
    <xf numFmtId="0" fontId="1" fillId="3" borderId="19" xfId="0" applyFont="1" applyFill="1" applyBorder="1" applyAlignment="1">
      <alignment wrapText="1"/>
    </xf>
    <xf numFmtId="15" fontId="1" fillId="3" borderId="21" xfId="0" applyNumberFormat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15" fontId="1" fillId="3" borderId="20" xfId="0" applyNumberFormat="1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165" fontId="0" fillId="0" borderId="23" xfId="0" applyNumberFormat="1" applyBorder="1" applyAlignment="1">
      <alignment horizontal="right" wrapText="1"/>
    </xf>
    <xf numFmtId="0" fontId="0" fillId="0" borderId="32" xfId="0" applyBorder="1" applyAlignment="1">
      <alignment wrapText="1"/>
    </xf>
    <xf numFmtId="165" fontId="0" fillId="0" borderId="22" xfId="0" applyNumberFormat="1" applyBorder="1" applyAlignment="1">
      <alignment horizontal="right" wrapText="1"/>
    </xf>
    <xf numFmtId="0" fontId="0" fillId="3" borderId="19" xfId="0" applyFill="1" applyBorder="1" applyAlignment="1">
      <alignment wrapText="1"/>
    </xf>
    <xf numFmtId="165" fontId="0" fillId="3" borderId="21" xfId="0" applyNumberFormat="1" applyFill="1" applyBorder="1" applyAlignment="1">
      <alignment horizontal="right" wrapText="1"/>
    </xf>
    <xf numFmtId="165" fontId="0" fillId="3" borderId="33" xfId="0" applyNumberFormat="1" applyFill="1" applyBorder="1" applyAlignment="1">
      <alignment horizontal="right" wrapText="1"/>
    </xf>
    <xf numFmtId="165" fontId="0" fillId="3" borderId="20" xfId="0" applyNumberFormat="1" applyFill="1" applyBorder="1" applyAlignment="1">
      <alignment horizontal="right" wrapText="1"/>
    </xf>
    <xf numFmtId="0" fontId="0" fillId="0" borderId="34" xfId="0" applyBorder="1" applyAlignment="1">
      <alignment wrapText="1"/>
    </xf>
    <xf numFmtId="165" fontId="0" fillId="0" borderId="35" xfId="0" applyNumberFormat="1" applyBorder="1" applyAlignment="1">
      <alignment horizontal="right" wrapText="1"/>
    </xf>
    <xf numFmtId="165" fontId="0" fillId="0" borderId="36" xfId="0" applyNumberFormat="1" applyBorder="1" applyAlignment="1">
      <alignment horizontal="right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5" fontId="0" fillId="0" borderId="23" xfId="0" applyNumberForma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165" fontId="0" fillId="0" borderId="1" xfId="0" applyNumberFormat="1" applyBorder="1"/>
    <xf numFmtId="0" fontId="1" fillId="0" borderId="0" xfId="0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6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165" fontId="1" fillId="0" borderId="36" xfId="1" applyNumberFormat="1" applyFont="1" applyFill="1" applyBorder="1" applyAlignment="1">
      <alignment vertical="center" wrapText="1"/>
    </xf>
    <xf numFmtId="6" fontId="4" fillId="5" borderId="19" xfId="0" applyNumberFormat="1" applyFont="1" applyFill="1" applyBorder="1" applyAlignment="1">
      <alignment horizontal="right" vertical="center" wrapText="1"/>
    </xf>
    <xf numFmtId="6" fontId="4" fillId="5" borderId="21" xfId="0" applyNumberFormat="1" applyFont="1" applyFill="1" applyBorder="1" applyAlignment="1">
      <alignment horizontal="right" vertical="center" wrapText="1"/>
    </xf>
    <xf numFmtId="165" fontId="1" fillId="3" borderId="20" xfId="1" applyNumberFormat="1" applyFont="1" applyFill="1" applyBorder="1" applyAlignment="1">
      <alignment vertical="center" wrapText="1"/>
    </xf>
    <xf numFmtId="165" fontId="1" fillId="3" borderId="20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wrapText="1"/>
    </xf>
    <xf numFmtId="165" fontId="1" fillId="4" borderId="0" xfId="1" applyNumberFormat="1" applyFont="1" applyFill="1" applyBorder="1" applyAlignment="1">
      <alignment wrapText="1"/>
    </xf>
    <xf numFmtId="165" fontId="0" fillId="0" borderId="9" xfId="0" applyNumberFormat="1" applyBorder="1" applyAlignment="1">
      <alignment wrapText="1"/>
    </xf>
    <xf numFmtId="0" fontId="0" fillId="0" borderId="41" xfId="0" applyBorder="1" applyAlignment="1">
      <alignment wrapText="1"/>
    </xf>
    <xf numFmtId="165" fontId="0" fillId="0" borderId="38" xfId="1" applyNumberFormat="1" applyFont="1" applyBorder="1" applyAlignment="1">
      <alignment wrapText="1"/>
    </xf>
    <xf numFmtId="165" fontId="0" fillId="0" borderId="37" xfId="1" applyNumberFormat="1" applyFont="1" applyBorder="1" applyAlignment="1">
      <alignment wrapText="1"/>
    </xf>
    <xf numFmtId="165" fontId="0" fillId="0" borderId="26" xfId="0" applyNumberFormat="1" applyBorder="1" applyAlignment="1">
      <alignment wrapText="1"/>
    </xf>
    <xf numFmtId="0" fontId="0" fillId="0" borderId="14" xfId="0" applyBorder="1" applyAlignment="1">
      <alignment wrapText="1"/>
    </xf>
    <xf numFmtId="165" fontId="0" fillId="0" borderId="15" xfId="1" applyNumberFormat="1" applyFont="1" applyBorder="1" applyAlignment="1">
      <alignment wrapText="1"/>
    </xf>
    <xf numFmtId="0" fontId="0" fillId="4" borderId="0" xfId="0" applyFill="1" applyAlignment="1">
      <alignment wrapText="1"/>
    </xf>
    <xf numFmtId="0" fontId="0" fillId="0" borderId="23" xfId="0" applyBorder="1" applyAlignment="1">
      <alignment wrapText="1"/>
    </xf>
    <xf numFmtId="0" fontId="1" fillId="2" borderId="19" xfId="0" applyFont="1" applyFill="1" applyBorder="1" applyAlignment="1">
      <alignment horizontal="center" wrapText="1"/>
    </xf>
    <xf numFmtId="165" fontId="0" fillId="0" borderId="26" xfId="1" applyNumberFormat="1" applyFont="1" applyBorder="1" applyAlignment="1">
      <alignment wrapText="1"/>
    </xf>
    <xf numFmtId="165" fontId="0" fillId="0" borderId="26" xfId="0" applyNumberFormat="1" applyBorder="1" applyAlignment="1">
      <alignment horizontal="right" wrapText="1"/>
    </xf>
    <xf numFmtId="165" fontId="0" fillId="0" borderId="0" xfId="0" applyNumberFormat="1" applyAlignment="1">
      <alignment wrapText="1"/>
    </xf>
    <xf numFmtId="0" fontId="1" fillId="2" borderId="21" xfId="0" applyFont="1" applyFill="1" applyBorder="1" applyAlignment="1">
      <alignment wrapText="1"/>
    </xf>
    <xf numFmtId="165" fontId="1" fillId="2" borderId="20" xfId="1" applyNumberFormat="1" applyFont="1" applyFill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43" xfId="0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165" fontId="1" fillId="3" borderId="25" xfId="1" applyNumberFormat="1" applyFont="1" applyFill="1" applyBorder="1" applyAlignment="1">
      <alignment wrapText="1"/>
    </xf>
    <xf numFmtId="165" fontId="0" fillId="0" borderId="42" xfId="0" applyNumberFormat="1" applyBorder="1" applyAlignment="1">
      <alignment wrapText="1"/>
    </xf>
    <xf numFmtId="165" fontId="0" fillId="0" borderId="45" xfId="1" applyNumberFormat="1" applyFont="1" applyBorder="1" applyAlignment="1">
      <alignment wrapText="1"/>
    </xf>
    <xf numFmtId="0" fontId="0" fillId="0" borderId="13" xfId="0" applyBorder="1" applyAlignment="1">
      <alignment wrapText="1"/>
    </xf>
    <xf numFmtId="165" fontId="0" fillId="0" borderId="14" xfId="1" applyNumberFormat="1" applyFont="1" applyBorder="1" applyAlignment="1">
      <alignment wrapText="1"/>
    </xf>
    <xf numFmtId="0" fontId="0" fillId="0" borderId="14" xfId="0" applyNumberForma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tabSelected="1" zoomScaleNormal="100" workbookViewId="0">
      <selection activeCell="I23" sqref="I23"/>
    </sheetView>
  </sheetViews>
  <sheetFormatPr defaultColWidth="9.140625" defaultRowHeight="15"/>
  <cols>
    <col min="1" max="2" width="12.140625" style="1" customWidth="1"/>
    <col min="3" max="3" width="26.85546875" style="1" customWidth="1"/>
    <col min="4" max="4" width="16.28515625" style="1" customWidth="1"/>
    <col min="5" max="5" width="22.42578125" style="1" customWidth="1"/>
    <col min="6" max="6" width="12.42578125" style="1" customWidth="1"/>
    <col min="7" max="7" width="5.42578125" style="1" customWidth="1"/>
    <col min="8" max="16384" width="9.140625" style="1"/>
  </cols>
  <sheetData>
    <row r="1" spans="1:10" ht="18.75">
      <c r="A1" s="84" t="s">
        <v>43</v>
      </c>
      <c r="B1" s="84"/>
      <c r="C1" s="84"/>
      <c r="D1" s="84"/>
      <c r="E1" s="84"/>
      <c r="F1" s="84"/>
    </row>
    <row r="2" spans="1:10" ht="18.75">
      <c r="A2" s="85" t="s">
        <v>61</v>
      </c>
      <c r="B2" s="85"/>
      <c r="C2" s="85"/>
      <c r="D2" s="85"/>
      <c r="E2" s="85"/>
      <c r="F2" s="85"/>
    </row>
    <row r="3" spans="1:10" ht="15.75" thickBot="1"/>
    <row r="4" spans="1:10" ht="15.75" thickBot="1">
      <c r="A4" s="34" t="s">
        <v>13</v>
      </c>
      <c r="B4" s="33"/>
      <c r="C4" s="31" t="s">
        <v>0</v>
      </c>
      <c r="D4" s="31" t="s">
        <v>1</v>
      </c>
      <c r="E4" s="31" t="s">
        <v>2</v>
      </c>
      <c r="F4" s="32" t="s">
        <v>3</v>
      </c>
    </row>
    <row r="5" spans="1:10" ht="30">
      <c r="A5" s="86" t="s">
        <v>6</v>
      </c>
      <c r="B5" s="93" t="s">
        <v>28</v>
      </c>
      <c r="C5" s="29" t="s">
        <v>38</v>
      </c>
      <c r="D5" s="57">
        <v>4842.33</v>
      </c>
      <c r="E5" s="57"/>
      <c r="F5" s="8"/>
      <c r="I5" s="69"/>
    </row>
    <row r="6" spans="1:10">
      <c r="A6" s="87"/>
      <c r="B6" s="94"/>
      <c r="C6" s="30" t="s">
        <v>39</v>
      </c>
      <c r="D6" s="4">
        <v>12372</v>
      </c>
      <c r="E6" s="4"/>
      <c r="F6" s="5"/>
    </row>
    <row r="7" spans="1:10">
      <c r="A7" s="87"/>
      <c r="B7" s="94"/>
      <c r="C7" s="30" t="s">
        <v>59</v>
      </c>
      <c r="D7" s="4">
        <v>500</v>
      </c>
      <c r="E7" s="4"/>
      <c r="F7" s="5"/>
    </row>
    <row r="8" spans="1:10">
      <c r="A8" s="87"/>
      <c r="B8" s="94"/>
      <c r="C8" s="30" t="s">
        <v>25</v>
      </c>
      <c r="D8" s="4"/>
      <c r="E8" s="4">
        <v>25</v>
      </c>
      <c r="F8" s="5"/>
    </row>
    <row r="9" spans="1:10" ht="30">
      <c r="A9" s="87"/>
      <c r="B9" s="94"/>
      <c r="C9" s="30" t="s">
        <v>33</v>
      </c>
      <c r="D9" s="4"/>
      <c r="E9" s="4">
        <v>112.72</v>
      </c>
      <c r="F9" s="5"/>
    </row>
    <row r="10" spans="1:10">
      <c r="A10" s="87"/>
      <c r="B10" s="94"/>
      <c r="C10" s="30" t="s">
        <v>8</v>
      </c>
      <c r="D10" s="4"/>
      <c r="E10" s="4">
        <v>1317.66</v>
      </c>
      <c r="F10" s="5"/>
    </row>
    <row r="11" spans="1:10" ht="15.75" thickBot="1">
      <c r="A11" s="87"/>
      <c r="B11" s="37"/>
      <c r="C11" s="58" t="s">
        <v>41</v>
      </c>
      <c r="D11" s="59"/>
      <c r="E11" s="59">
        <v>1292</v>
      </c>
      <c r="F11" s="60"/>
      <c r="J11" s="76"/>
    </row>
    <row r="12" spans="1:10" ht="15.75" thickBot="1">
      <c r="A12" s="87"/>
      <c r="B12" s="91" t="s">
        <v>29</v>
      </c>
      <c r="C12" s="92"/>
      <c r="D12" s="6">
        <f>SUM(D5:D10)</f>
        <v>17714.330000000002</v>
      </c>
      <c r="E12" s="6">
        <f>SUM(E5:E11)</f>
        <v>2747.38</v>
      </c>
      <c r="F12" s="7">
        <f>D12-E12</f>
        <v>14966.95</v>
      </c>
    </row>
    <row r="13" spans="1:10" ht="15" customHeight="1" thickBot="1">
      <c r="A13" s="87"/>
      <c r="B13" s="77"/>
      <c r="C13" s="2" t="s">
        <v>8</v>
      </c>
      <c r="D13" s="35"/>
      <c r="E13" s="36">
        <v>179.36</v>
      </c>
      <c r="F13" s="61"/>
    </row>
    <row r="14" spans="1:10" ht="15.75" thickBot="1">
      <c r="A14" s="87"/>
      <c r="B14" s="91" t="s">
        <v>30</v>
      </c>
      <c r="C14" s="92"/>
      <c r="D14" s="6">
        <f>SUM(D13:D13)</f>
        <v>0</v>
      </c>
      <c r="E14" s="6">
        <f>SUM(E13:E13)</f>
        <v>179.36</v>
      </c>
      <c r="F14" s="7">
        <f>D14-E14</f>
        <v>-179.36</v>
      </c>
    </row>
    <row r="15" spans="1:10" ht="15.75" thickBot="1">
      <c r="A15" s="88"/>
      <c r="B15" s="89" t="s">
        <v>23</v>
      </c>
      <c r="C15" s="90"/>
      <c r="D15" s="6">
        <f>D12+D14</f>
        <v>17714.330000000002</v>
      </c>
      <c r="E15" s="6">
        <f>E12+E14</f>
        <v>2926.7400000000002</v>
      </c>
      <c r="F15" s="7">
        <f>D15-E15</f>
        <v>14787.590000000002</v>
      </c>
    </row>
    <row r="16" spans="1:10" ht="15.75" thickBot="1">
      <c r="A16" s="54"/>
      <c r="B16" s="55"/>
      <c r="C16" s="55"/>
      <c r="D16" s="56"/>
      <c r="E16" s="56"/>
      <c r="F16" s="56"/>
    </row>
    <row r="17" spans="1:7" ht="15.75" thickBot="1">
      <c r="A17" s="34" t="s">
        <v>13</v>
      </c>
      <c r="B17" s="66"/>
      <c r="C17" s="31" t="s">
        <v>0</v>
      </c>
      <c r="D17" s="31" t="s">
        <v>1</v>
      </c>
      <c r="E17" s="31" t="s">
        <v>2</v>
      </c>
      <c r="F17" s="32" t="s">
        <v>3</v>
      </c>
    </row>
    <row r="18" spans="1:7" ht="30">
      <c r="A18" s="97" t="s">
        <v>5</v>
      </c>
      <c r="B18" s="95" t="s">
        <v>28</v>
      </c>
      <c r="C18" s="29" t="s">
        <v>38</v>
      </c>
      <c r="D18" s="57">
        <v>6251</v>
      </c>
      <c r="E18" s="57"/>
      <c r="F18" s="8"/>
    </row>
    <row r="19" spans="1:7">
      <c r="A19" s="98"/>
      <c r="B19" s="96"/>
      <c r="C19" s="30" t="s">
        <v>39</v>
      </c>
      <c r="D19" s="35">
        <v>250</v>
      </c>
      <c r="E19" s="35"/>
      <c r="F19" s="5"/>
    </row>
    <row r="20" spans="1:7">
      <c r="A20" s="98"/>
      <c r="B20" s="96"/>
      <c r="C20" s="30" t="s">
        <v>42</v>
      </c>
      <c r="D20" s="39">
        <v>1292</v>
      </c>
      <c r="E20" s="2"/>
      <c r="F20" s="5"/>
    </row>
    <row r="21" spans="1:7">
      <c r="A21" s="98"/>
      <c r="B21" s="96"/>
      <c r="C21" s="30" t="s">
        <v>60</v>
      </c>
      <c r="D21" s="39">
        <v>200</v>
      </c>
      <c r="E21" s="2"/>
      <c r="F21" s="5"/>
    </row>
    <row r="22" spans="1:7">
      <c r="A22" s="98"/>
      <c r="B22" s="96"/>
      <c r="C22" s="30" t="s">
        <v>18</v>
      </c>
      <c r="D22" s="39"/>
      <c r="E22" s="3">
        <v>630</v>
      </c>
      <c r="F22" s="5"/>
    </row>
    <row r="23" spans="1:7">
      <c r="A23" s="98"/>
      <c r="B23" s="96"/>
      <c r="C23" s="30" t="s">
        <v>17</v>
      </c>
      <c r="D23" s="4"/>
      <c r="E23" s="3">
        <v>233.79</v>
      </c>
      <c r="F23" s="5"/>
    </row>
    <row r="24" spans="1:7">
      <c r="A24" s="98"/>
      <c r="B24" s="96"/>
      <c r="C24" s="30" t="s">
        <v>21</v>
      </c>
      <c r="D24" s="4"/>
      <c r="E24" s="3">
        <v>577.98</v>
      </c>
      <c r="F24" s="5"/>
    </row>
    <row r="25" spans="1:7">
      <c r="A25" s="98"/>
      <c r="B25" s="96"/>
      <c r="C25" s="30" t="s">
        <v>34</v>
      </c>
      <c r="D25" s="4"/>
      <c r="E25" s="3">
        <v>162.30000000000001</v>
      </c>
      <c r="F25" s="5"/>
    </row>
    <row r="26" spans="1:7">
      <c r="A26" s="98"/>
      <c r="B26" s="96"/>
      <c r="C26" s="30" t="s">
        <v>35</v>
      </c>
      <c r="D26" s="4"/>
      <c r="E26" s="3">
        <v>73</v>
      </c>
      <c r="F26" s="5"/>
    </row>
    <row r="27" spans="1:7" ht="15.75" thickBot="1">
      <c r="A27" s="98"/>
      <c r="B27" s="96"/>
      <c r="C27" s="81" t="s">
        <v>58</v>
      </c>
      <c r="D27" s="82"/>
      <c r="E27" s="83">
        <v>6000</v>
      </c>
      <c r="F27" s="63"/>
    </row>
    <row r="28" spans="1:7" ht="15.75" thickBot="1">
      <c r="A28" s="98"/>
      <c r="B28" s="91" t="s">
        <v>29</v>
      </c>
      <c r="C28" s="106"/>
      <c r="D28" s="78">
        <f>SUM(D18:D26)</f>
        <v>7993</v>
      </c>
      <c r="E28" s="6">
        <f>SUM(E18:E27)</f>
        <v>7677.07</v>
      </c>
      <c r="F28" s="7">
        <f>D28-E28</f>
        <v>315.93000000000029</v>
      </c>
    </row>
    <row r="29" spans="1:7" ht="30" customHeight="1" thickBot="1">
      <c r="A29" s="98"/>
      <c r="B29" s="75" t="s">
        <v>40</v>
      </c>
      <c r="C29" s="74"/>
      <c r="D29" s="79"/>
      <c r="E29" s="79"/>
      <c r="F29" s="80"/>
    </row>
    <row r="30" spans="1:7" ht="15.75" thickBot="1">
      <c r="A30" s="98"/>
      <c r="B30" s="91" t="s">
        <v>30</v>
      </c>
      <c r="C30" s="92"/>
      <c r="D30" s="6">
        <f>SUM(D29:D29)</f>
        <v>0</v>
      </c>
      <c r="E30" s="6">
        <f>SUM(E29:E29)</f>
        <v>0</v>
      </c>
      <c r="F30" s="7">
        <f>D30-E30</f>
        <v>0</v>
      </c>
    </row>
    <row r="31" spans="1:7" ht="15.75" thickBot="1">
      <c r="A31" s="99"/>
      <c r="B31" s="89" t="s">
        <v>22</v>
      </c>
      <c r="C31" s="90"/>
      <c r="D31" s="6">
        <f>D28+D30</f>
        <v>7993</v>
      </c>
      <c r="E31" s="6">
        <f>E28+E30</f>
        <v>7677.07</v>
      </c>
      <c r="F31" s="7">
        <f>D31-E31</f>
        <v>315.93000000000029</v>
      </c>
    </row>
    <row r="32" spans="1:7" ht="15.75" thickBot="1">
      <c r="A32" s="53"/>
      <c r="B32" s="55"/>
      <c r="C32" s="55"/>
      <c r="D32" s="56"/>
      <c r="E32" s="56"/>
      <c r="F32" s="56"/>
      <c r="G32" s="64"/>
    </row>
    <row r="33" spans="1:8" ht="15.75" thickBot="1">
      <c r="A33" s="34" t="s">
        <v>13</v>
      </c>
      <c r="B33" s="33"/>
      <c r="C33" s="31" t="s">
        <v>0</v>
      </c>
      <c r="D33" s="31" t="s">
        <v>1</v>
      </c>
      <c r="E33" s="31" t="s">
        <v>2</v>
      </c>
      <c r="F33" s="32" t="s">
        <v>3</v>
      </c>
    </row>
    <row r="34" spans="1:8" ht="15.75" thickBot="1">
      <c r="A34" s="107" t="s">
        <v>37</v>
      </c>
      <c r="B34" s="108"/>
      <c r="C34" s="45" t="s">
        <v>0</v>
      </c>
      <c r="D34" s="46" t="s">
        <v>1</v>
      </c>
      <c r="E34" s="46" t="s">
        <v>36</v>
      </c>
      <c r="F34" s="52" t="s">
        <v>11</v>
      </c>
    </row>
    <row r="35" spans="1:8" ht="30.75" thickBot="1">
      <c r="A35" s="109"/>
      <c r="B35" s="110"/>
      <c r="C35" s="38" t="s">
        <v>38</v>
      </c>
      <c r="D35" s="47">
        <v>89</v>
      </c>
      <c r="E35" s="47"/>
      <c r="F35" s="48"/>
    </row>
    <row r="36" spans="1:8" ht="15.75" thickBot="1">
      <c r="A36" s="111"/>
      <c r="B36" s="112"/>
      <c r="C36" s="49" t="s">
        <v>10</v>
      </c>
      <c r="D36" s="50">
        <f>SUM(D35)</f>
        <v>89</v>
      </c>
      <c r="E36" s="50"/>
      <c r="F36" s="51">
        <v>89</v>
      </c>
    </row>
    <row r="37" spans="1:8" ht="15.75" thickBot="1">
      <c r="A37" s="40"/>
      <c r="B37" s="42"/>
      <c r="C37" s="43"/>
      <c r="D37" s="43"/>
      <c r="E37" s="43"/>
      <c r="F37" s="41"/>
      <c r="G37" s="44"/>
    </row>
    <row r="38" spans="1:8" ht="15.75" thickBot="1">
      <c r="A38" s="26" t="s">
        <v>7</v>
      </c>
      <c r="B38" s="27"/>
      <c r="C38" s="28"/>
      <c r="D38" s="9">
        <f>D15+D31+D36</f>
        <v>25796.33</v>
      </c>
      <c r="E38" s="9">
        <f>+E15+E31+E36</f>
        <v>10603.81</v>
      </c>
      <c r="F38" s="10">
        <f>D38-E38</f>
        <v>15192.520000000002</v>
      </c>
      <c r="G38" s="44"/>
    </row>
    <row r="39" spans="1:8" ht="15.75" thickBot="1"/>
    <row r="40" spans="1:8" ht="15.75" thickBot="1">
      <c r="C40" s="103" t="s">
        <v>44</v>
      </c>
      <c r="D40" s="104"/>
      <c r="E40" s="104"/>
      <c r="F40" s="105"/>
    </row>
    <row r="41" spans="1:8" ht="30.75" thickBot="1">
      <c r="C41" s="11" t="s">
        <v>13</v>
      </c>
      <c r="D41" s="12" t="s">
        <v>45</v>
      </c>
      <c r="E41" s="13" t="s">
        <v>47</v>
      </c>
      <c r="F41" s="14" t="s">
        <v>46</v>
      </c>
    </row>
    <row r="42" spans="1:8">
      <c r="C42" s="15" t="s">
        <v>6</v>
      </c>
      <c r="D42" s="16">
        <f>F12</f>
        <v>14966.95</v>
      </c>
      <c r="E42" s="16">
        <f>F14</f>
        <v>-179.36</v>
      </c>
      <c r="F42" s="68">
        <f>D42+E42</f>
        <v>14787.59</v>
      </c>
    </row>
    <row r="43" spans="1:8" ht="15.75" thickBot="1">
      <c r="C43" s="17" t="s">
        <v>5</v>
      </c>
      <c r="D43" s="18">
        <f>F28</f>
        <v>315.93000000000029</v>
      </c>
      <c r="E43" s="18">
        <f>E30</f>
        <v>0</v>
      </c>
      <c r="F43" s="68">
        <f>D43+E43</f>
        <v>315.93000000000029</v>
      </c>
    </row>
    <row r="44" spans="1:8" ht="15.75" thickBot="1">
      <c r="C44" s="19" t="s">
        <v>31</v>
      </c>
      <c r="D44" s="20">
        <f>SUM(D42:D43)</f>
        <v>15282.880000000001</v>
      </c>
      <c r="E44" s="21">
        <f>SUM(E42:E43)</f>
        <v>-179.36</v>
      </c>
      <c r="F44" s="22">
        <f>D44+E44</f>
        <v>15103.52</v>
      </c>
    </row>
    <row r="45" spans="1:8" ht="15.75" thickBot="1">
      <c r="C45" s="23" t="s">
        <v>32</v>
      </c>
      <c r="D45" s="24">
        <f>F36</f>
        <v>89</v>
      </c>
      <c r="E45" s="24">
        <v>0</v>
      </c>
      <c r="F45" s="25">
        <f>D45+E45</f>
        <v>89</v>
      </c>
    </row>
    <row r="46" spans="1:8" ht="15.75" thickBot="1">
      <c r="C46" s="19" t="s">
        <v>10</v>
      </c>
      <c r="D46" s="20">
        <f>D44+D45</f>
        <v>15371.880000000001</v>
      </c>
      <c r="E46" s="21">
        <f>+E44+E45</f>
        <v>-179.36</v>
      </c>
      <c r="F46" s="22">
        <f>F44+F45</f>
        <v>15192.52</v>
      </c>
    </row>
    <row r="48" spans="1:8" ht="18.75" customHeight="1">
      <c r="B48" s="84" t="s">
        <v>52</v>
      </c>
      <c r="C48" s="84"/>
      <c r="D48" s="84"/>
      <c r="E48" s="84"/>
      <c r="G48" s="73"/>
      <c r="H48" s="73"/>
    </row>
    <row r="49" spans="2:8" ht="19.5" thickBot="1">
      <c r="B49" s="102" t="s">
        <v>55</v>
      </c>
      <c r="C49" s="102"/>
      <c r="D49" s="102"/>
      <c r="E49" s="102"/>
      <c r="G49" s="72"/>
      <c r="H49" s="72"/>
    </row>
    <row r="50" spans="2:8" ht="15.75" thickBot="1">
      <c r="B50" s="66" t="s">
        <v>13</v>
      </c>
      <c r="C50" s="31" t="s">
        <v>4</v>
      </c>
      <c r="D50" s="31" t="s">
        <v>0</v>
      </c>
      <c r="E50" s="32" t="s">
        <v>9</v>
      </c>
    </row>
    <row r="51" spans="2:8" ht="45">
      <c r="B51" s="118" t="s">
        <v>6</v>
      </c>
      <c r="C51" s="115" t="s">
        <v>53</v>
      </c>
      <c r="D51" s="65" t="s">
        <v>12</v>
      </c>
      <c r="E51" s="67">
        <v>75.72</v>
      </c>
    </row>
    <row r="52" spans="2:8">
      <c r="B52" s="119"/>
      <c r="C52" s="116"/>
      <c r="D52" s="2" t="s">
        <v>15</v>
      </c>
      <c r="E52" s="5">
        <v>2176.0100000000002</v>
      </c>
    </row>
    <row r="53" spans="2:8" ht="30">
      <c r="B53" s="119"/>
      <c r="C53" s="116"/>
      <c r="D53" s="2" t="s">
        <v>16</v>
      </c>
      <c r="E53" s="5">
        <v>835.25</v>
      </c>
    </row>
    <row r="54" spans="2:8" ht="30">
      <c r="B54" s="119"/>
      <c r="C54" s="116"/>
      <c r="D54" s="2" t="s">
        <v>26</v>
      </c>
      <c r="E54" s="5">
        <v>700</v>
      </c>
    </row>
    <row r="55" spans="2:8" ht="30">
      <c r="B55" s="119"/>
      <c r="C55" s="116"/>
      <c r="D55" s="2" t="s">
        <v>27</v>
      </c>
      <c r="E55" s="5">
        <v>124.1</v>
      </c>
    </row>
    <row r="56" spans="2:8" ht="45">
      <c r="B56" s="119"/>
      <c r="C56" s="116"/>
      <c r="D56" s="2" t="s">
        <v>19</v>
      </c>
      <c r="E56" s="5">
        <v>500</v>
      </c>
    </row>
    <row r="57" spans="2:8" ht="45">
      <c r="B57" s="119"/>
      <c r="C57" s="116"/>
      <c r="D57" s="2" t="s">
        <v>20</v>
      </c>
      <c r="E57" s="5">
        <v>4605</v>
      </c>
    </row>
    <row r="58" spans="2:8">
      <c r="B58" s="119"/>
      <c r="C58" s="116"/>
      <c r="D58" s="2" t="s">
        <v>24</v>
      </c>
      <c r="E58" s="5">
        <v>702.5</v>
      </c>
    </row>
    <row r="59" spans="2:8" ht="30">
      <c r="B59" s="119"/>
      <c r="C59" s="116"/>
      <c r="D59" s="2" t="s">
        <v>48</v>
      </c>
      <c r="E59" s="5">
        <v>300</v>
      </c>
    </row>
    <row r="60" spans="2:8" ht="30">
      <c r="B60" s="119"/>
      <c r="C60" s="116"/>
      <c r="D60" s="2" t="s">
        <v>49</v>
      </c>
      <c r="E60" s="5">
        <v>20</v>
      </c>
    </row>
    <row r="61" spans="2:8" ht="30">
      <c r="B61" s="119"/>
      <c r="C61" s="116"/>
      <c r="D61" s="2" t="s">
        <v>50</v>
      </c>
      <c r="E61" s="5">
        <v>25</v>
      </c>
    </row>
    <row r="62" spans="2:8">
      <c r="B62" s="119"/>
      <c r="C62" s="116"/>
      <c r="D62" s="2" t="s">
        <v>54</v>
      </c>
      <c r="E62" s="5">
        <v>1000</v>
      </c>
      <c r="H62" s="69"/>
    </row>
    <row r="63" spans="2:8" ht="45">
      <c r="B63" s="119"/>
      <c r="C63" s="116"/>
      <c r="D63" s="2" t="s">
        <v>51</v>
      </c>
      <c r="E63" s="5">
        <v>1207.79</v>
      </c>
    </row>
    <row r="64" spans="2:8" ht="45">
      <c r="B64" s="119"/>
      <c r="C64" s="116"/>
      <c r="D64" s="2" t="s">
        <v>51</v>
      </c>
      <c r="E64" s="5">
        <v>100</v>
      </c>
    </row>
    <row r="65" spans="2:5">
      <c r="B65" s="120"/>
      <c r="C65" s="117"/>
      <c r="D65" s="2" t="s">
        <v>56</v>
      </c>
      <c r="E65" s="5">
        <v>500</v>
      </c>
    </row>
    <row r="66" spans="2:5" ht="30">
      <c r="B66" s="100" t="s">
        <v>5</v>
      </c>
      <c r="C66" s="113" t="s">
        <v>53</v>
      </c>
      <c r="D66" s="2" t="s">
        <v>14</v>
      </c>
      <c r="E66" s="5">
        <v>250</v>
      </c>
    </row>
    <row r="67" spans="2:5" ht="28.5" customHeight="1" thickBot="1">
      <c r="B67" s="101"/>
      <c r="C67" s="114"/>
      <c r="D67" s="62" t="s">
        <v>57</v>
      </c>
      <c r="E67" s="63">
        <v>200</v>
      </c>
    </row>
    <row r="68" spans="2:5" ht="15.75" thickBot="1">
      <c r="B68" s="66" t="s">
        <v>7</v>
      </c>
      <c r="C68" s="70"/>
      <c r="D68" s="70"/>
      <c r="E68" s="71">
        <f>SUM(E51:E67)</f>
        <v>13321.369999999999</v>
      </c>
    </row>
  </sheetData>
  <sortState ref="B7:F31">
    <sortCondition ref="C7:C31"/>
  </sortState>
  <mergeCells count="20">
    <mergeCell ref="B18:B27"/>
    <mergeCell ref="A18:A31"/>
    <mergeCell ref="B66:B67"/>
    <mergeCell ref="B49:E49"/>
    <mergeCell ref="B48:E48"/>
    <mergeCell ref="C40:F40"/>
    <mergeCell ref="B28:C28"/>
    <mergeCell ref="B30:C30"/>
    <mergeCell ref="B31:C31"/>
    <mergeCell ref="A34:B36"/>
    <mergeCell ref="C66:C67"/>
    <mergeCell ref="C51:C65"/>
    <mergeCell ref="B51:B65"/>
    <mergeCell ref="A1:F1"/>
    <mergeCell ref="A2:F2"/>
    <mergeCell ref="A5:A15"/>
    <mergeCell ref="B15:C15"/>
    <mergeCell ref="B14:C14"/>
    <mergeCell ref="B5:B10"/>
    <mergeCell ref="B12:C12"/>
  </mergeCells>
  <pageMargins left="0.7" right="0.7" top="0.75" bottom="0.75" header="0.3" footer="0.3"/>
  <pageSetup paperSize="9" scale="81" fitToHeight="0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PDH</cp:lastModifiedBy>
  <cp:lastPrinted>2013-04-07T12:20:04Z</cp:lastPrinted>
  <dcterms:created xsi:type="dcterms:W3CDTF">2011-11-20T16:15:01Z</dcterms:created>
  <dcterms:modified xsi:type="dcterms:W3CDTF">2013-09-05T14:13:52Z</dcterms:modified>
</cp:coreProperties>
</file>